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9440" windowHeight="11040" tabRatio="938" activeTab="0"/>
  </bookViews>
  <sheets>
    <sheet name="PRIMARA" sheetId="1" r:id="rId1"/>
  </sheets>
  <definedNames>
    <definedName name="_xlnm.Print_Area" localSheetId="0">'PRIMARA'!$A$1:$G$66</definedName>
    <definedName name="_xlnm.Print_Titles" localSheetId="0">'PRIMARA'!$10:$10</definedName>
  </definedNames>
  <calcPr fullCalcOnLoad="1"/>
</workbook>
</file>

<file path=xl/sharedStrings.xml><?xml version="1.0" encoding="utf-8"?>
<sst xmlns="http://schemas.openxmlformats.org/spreadsheetml/2006/main" count="182" uniqueCount="144">
  <si>
    <t xml:space="preserve">1 - 2 consultaţii/asigurat anual pentru completarea riscogramei   </t>
  </si>
  <si>
    <t xml:space="preserve">16 puncte/consultaţie în cadrul monitorizării- management de caz;
- Se raportează fiecare consultaţie odată cu activitatea lunii în care a fost efectuată, iar intervalul maxim între cele 2 consultaţii este de 60 de zile;   
- O nouă monitorizare de management de caz se efectuează după 6 luni consecutive calculate faţă de luna în care a fost efectuată cea de a  doua consultaţie din cadrul monitorizării anterioare a managementului de caz.  
</t>
  </si>
  <si>
    <t>8. Serviciile medicale adiţionale</t>
  </si>
  <si>
    <t>a) ecografie generală - abdomen şi pelvis</t>
  </si>
  <si>
    <r>
      <t xml:space="preserve">5,5 puncte/consultaţie </t>
    </r>
    <r>
      <rPr>
        <b/>
        <sz val="14"/>
        <rFont val="Arial"/>
        <family val="2"/>
      </rPr>
      <t xml:space="preserve">  </t>
    </r>
  </si>
  <si>
    <t>c7=c5-c5x10%</t>
  </si>
  <si>
    <t xml:space="preserve">maximum 2 consultaţii/asigurat/episod                 </t>
  </si>
  <si>
    <r>
      <t xml:space="preserve">5,5 puncte/consultaţie </t>
    </r>
    <r>
      <rPr>
        <b/>
        <sz val="14"/>
        <color indexed="8"/>
        <rFont val="Arial"/>
        <family val="2"/>
      </rPr>
      <t xml:space="preserve">  </t>
    </r>
  </si>
  <si>
    <t xml:space="preserve">1. Servicii medicale pentru situaţiile de urgenţă medico-chirurgicală  </t>
  </si>
  <si>
    <t xml:space="preserve">1 consultaţie per  persoană pentru fiecare situaţie de urgenţă  </t>
  </si>
  <si>
    <t>5,5 puncte/consultaţie</t>
  </si>
  <si>
    <t>2. Supraveghere şi depistare de boli cu potenţial endemo-epidemic</t>
  </si>
  <si>
    <t>1 consultaţie per persoană pentru fiecare boală cu potenţial endemo-epidemic suspicionată şi confirmată, inclusiv pentru bolnavul TBC nou descoperit activ de medicul de familie</t>
  </si>
  <si>
    <t>3. Monitorizarea evoluţiei sarcinii şi lehuziei</t>
  </si>
  <si>
    <t xml:space="preserve">                                                </t>
  </si>
  <si>
    <t xml:space="preserve">                                                      </t>
  </si>
  <si>
    <t>a) luarea în evidenţă în primul trimestru;</t>
  </si>
  <si>
    <t xml:space="preserve">1 consultaţie          </t>
  </si>
  <si>
    <t xml:space="preserve">5,5 puncte/consultaţie </t>
  </si>
  <si>
    <t>b) supravegherea, lunar, din luna a 3-a până în luna a 7-a;</t>
  </si>
  <si>
    <t>1 consultaţie pentru fiecare lună</t>
  </si>
  <si>
    <t>c) supravegherea, de două ori pe lună, din luna a 7-a până în luna a 9-a inclusiv;</t>
  </si>
  <si>
    <t>2 consultaţii pentru fiecare lună</t>
  </si>
  <si>
    <t>d) urmărirea lehuzei la externarea din maternitate - la domiciliu;</t>
  </si>
  <si>
    <t xml:space="preserve">1 consultaţie la domiciliu  </t>
  </si>
  <si>
    <t xml:space="preserve">15 puncte/consultaţie  </t>
  </si>
  <si>
    <t>e) urmărirea lehuzei la 4 săptămâni de la naştere;</t>
  </si>
  <si>
    <t>1 consultaţie</t>
  </si>
  <si>
    <t>4. Servicii de planificare familială</t>
  </si>
  <si>
    <t xml:space="preserve">2 consultaţii/an calendaristic/persoană   </t>
  </si>
  <si>
    <t>5. Constatarea decesului cu sau fără eliberarea certificatului constatator de deces</t>
  </si>
  <si>
    <t xml:space="preserve">1 examinare la domiciliu              </t>
  </si>
  <si>
    <t xml:space="preserve">15 puncte/examinare pentru constatarea decesului </t>
  </si>
  <si>
    <t>6. Servicii de prevenţie</t>
  </si>
  <si>
    <t>Consultaţia preventivă</t>
  </si>
  <si>
    <t xml:space="preserve">1 consultaţie o dată la 3 ani calendaristici             </t>
  </si>
  <si>
    <t>B. Pachet de bază</t>
  </si>
  <si>
    <t xml:space="preserve">                                                          </t>
  </si>
  <si>
    <t>1. Serviciile medicale preventive şi profilactice acordate asiguraţilor cu vârsta 0 - 18 ani</t>
  </si>
  <si>
    <t xml:space="preserve">                                                    </t>
  </si>
  <si>
    <t>a) - la externarea din maternitate - la domiciliul copilului</t>
  </si>
  <si>
    <t>b) - la 1 lună - la domiciliul copilului</t>
  </si>
  <si>
    <t xml:space="preserve">1 consultaţie la domiciliu          </t>
  </si>
  <si>
    <t>c) - la 2, 4, 6, 9, 12, 15, 18, 24 şi 36 luni</t>
  </si>
  <si>
    <t xml:space="preserve">1 consultaţie pentru fiecare din lunile nominalizate            </t>
  </si>
  <si>
    <t>d) - de la 4 la 18 ani</t>
  </si>
  <si>
    <t xml:space="preserve">1 consultaţie/an/ asigurat    </t>
  </si>
  <si>
    <t>2. Monitorizarea evoluţiei sarcinii şi lăuziei</t>
  </si>
  <si>
    <t xml:space="preserve">1 consultaţie pentru fiecare lună  </t>
  </si>
  <si>
    <t>2 consultaţii pentru  fiecare lună</t>
  </si>
  <si>
    <t xml:space="preserve">1 consultaţie la domiciliu </t>
  </si>
  <si>
    <t>3. Evaluarea riscului individual la adultul asimptomatic</t>
  </si>
  <si>
    <t>a) asiguraţi cu vârsta între 18 şi 39 ani</t>
  </si>
  <si>
    <t xml:space="preserve">2 consultaţii/asigurat o dată la 3 ani calendaristici pentru  completarea riscogramei  </t>
  </si>
  <si>
    <t>b) asiguraţi cu vârsta între 18 şi 39 ani - persoane asimptomatice depistate cu risc înalt</t>
  </si>
  <si>
    <t>c) asiguraţi cu vârsta &gt;40 ani</t>
  </si>
  <si>
    <t>4. Servicii medicale curative</t>
  </si>
  <si>
    <t>a) Consultaţia în caz de boală pentru afecţiuni acute, subacute şi acutizările unor afecţiuni cronice</t>
  </si>
  <si>
    <t>b) Consultaţii periodice pentru îngrijirea generală a asiguraţilor cu boli cronice</t>
  </si>
  <si>
    <t xml:space="preserve">1 consultaţie/asigurat/ lună      </t>
  </si>
  <si>
    <t>c) Management de caz:</t>
  </si>
  <si>
    <t>c.1) evaluarea iniţială a cazului nou</t>
  </si>
  <si>
    <t>c.1.1) evaluarea iniţială a cazului nou de HTA, dislipidemie şi diabet zaharat tip 2</t>
  </si>
  <si>
    <t xml:space="preserve">3 consultaţii ce pot fi acordate într-un interval de maxim 3 luni consecutive;                              </t>
  </si>
  <si>
    <t>c.1.2) evaluarea iniţială a cazului nou de astm bronşic şi boala cronică respiratorie obstructivă - BPOC</t>
  </si>
  <si>
    <t xml:space="preserve">3 consultaţii ce pot fi acordate într-un interval de maxim 3 Luni consecutive;                              </t>
  </si>
  <si>
    <t>5,5 puncte/consultaţie în cadrul evaluării iniţiale a cazului nou; intervalul de 3 luni are ca dată de început data primei consultaţii în cadrul evaluării;</t>
  </si>
  <si>
    <t>c.1.3) evaluarea iniţială a cazului nou de boală cronică de rinichi</t>
  </si>
  <si>
    <t xml:space="preserve">3 consultaţii ce pot fi acordate într-un interval de maxim 3  luni consecutive;                              </t>
  </si>
  <si>
    <t>O singură dată, în trimestrul în care a fost făcută confirmarea</t>
  </si>
  <si>
    <t>Suplimentar 5,5 puncte/ asigurat - caz nou confirmat de medicul de specialitate pentru fiecare dintre serviciile prevăzute la pct. c.1.1), c.1.2) şi c.1.3)</t>
  </si>
  <si>
    <t>c.2) monitorizare pentru una sau mai multe dintre bolile cronice incluse în managementul de caz (HTA, dislipidemie şi diabet zaharat tip 2, astm bronşic şi boala cronică respiratorie obstructivă - BPOC, boală cronică de rinichi)</t>
  </si>
  <si>
    <t xml:space="preserve">2 consultaţii în cadrul - monitorizării managementului de caz      </t>
  </si>
  <si>
    <t>6 puncte/consultaţie în cadrul monitorizării- management de caz; Se raportează fiecare consultaţie odată cu activitatea lunii în care a fost efectuată, iar intervalul maxim între cele 2 consultaţii este de 60 de zile; O nouă monitorizare de management de caz se efectuează după 6 luni consecutive, calculate  faţă de luna în care a  fost efectuată cea de a doua consultaţie din cadrul monitorizării anterioare a managementului de caz.</t>
  </si>
  <si>
    <t>5. Servicii la domiciliu:</t>
  </si>
  <si>
    <t>a) Urgenţă</t>
  </si>
  <si>
    <t xml:space="preserve">1 consultaţie pentru fiecare situaţie de urgenţă            </t>
  </si>
  <si>
    <t>b) Episod acut/subacut/ acutizări ale bolilor cronice</t>
  </si>
  <si>
    <t xml:space="preserve">2 consultaţii/episod      </t>
  </si>
  <si>
    <t>c) Boli cronice</t>
  </si>
  <si>
    <t xml:space="preserve">4 consultaţii/an/asigurat                  </t>
  </si>
  <si>
    <t>d) Management de caz pentru asiguraţii nedeplasabili înscrişi pe lista proprie</t>
  </si>
  <si>
    <t>d.1) evaluarea iniţială a cazului nou</t>
  </si>
  <si>
    <t>d.1.1) evaluarea iniţială a cazului nou de HTA, dislipidemie şi diabet zaharat tip 2</t>
  </si>
  <si>
    <t>3 consultaţii ce pot fi acordate într-un interval de maxim 3 luni consecutive;  intervalul de 3 luni are ca dată de început data primei consultaţii în cadrul evaluării;</t>
  </si>
  <si>
    <t>15,5 puncte/consultaţie în cadrul evaluării iniţiale a cazului nou;</t>
  </si>
  <si>
    <t>d.1.2) evaluarea iniţială a cazului nou de astm bronşic şi boala cronică respiratorie obstructivă - BPOC</t>
  </si>
  <si>
    <t>3 consultaţii ce pot fi acordate într-un interval de maxim 3 luni consecutive;  intervalul de 3 luni   are ca dată de început  data primei consultaţii  în cadrul evaluării</t>
  </si>
  <si>
    <t>d.1.3) evaluarea iniţială a cazului nou de boală cronică de rinichi</t>
  </si>
  <si>
    <t>3 consultaţii ce pot fi acordate într-un interval de maxim 3 luni consecutive; intervalul de 3 luni are ca dată de început data primei consultaţii în cadrul evaluării;</t>
  </si>
  <si>
    <t xml:space="preserve">O singură dată, în trimestrul în care a fost făcută confirmarea                                                        </t>
  </si>
  <si>
    <t>d.2) monitorizare pentru una sau mai multe dintre bolile cronice incluse în managementul de caz (HTA, dislipidemie şi diabet zaharat tip 2, astm bronşic şi boala cronică respiratorie obstructivă - BPOC, boală cronică de rinichi)</t>
  </si>
  <si>
    <t xml:space="preserve">2 consultaţii în cadrul - monitorizării managementului de caz                    </t>
  </si>
  <si>
    <t>e) Constatarea decesului cu sau fără eliberarea certificatului constatator de deces</t>
  </si>
  <si>
    <t>1 examinare la domiciliu</t>
  </si>
  <si>
    <t>PACHETUL DE SERVICII MEDICALE ÎN ASISTENŢA MEDICALĂ PRIMARĂ</t>
  </si>
  <si>
    <t>Tarif decontat pe serviciu pentru medic specialist</t>
  </si>
  <si>
    <t>Tarif decontat pe serviciu pentru medic primar</t>
  </si>
  <si>
    <t xml:space="preserve">Tarif decontat pe serviciu pentru medic </t>
  </si>
  <si>
    <t>NU depunctare peste 2200</t>
  </si>
  <si>
    <t>Nu spor de zona</t>
  </si>
  <si>
    <t>Maximum 3 investigaţii pe oră/medic</t>
  </si>
  <si>
    <t>Frecvenţă/Plafon</t>
  </si>
  <si>
    <t>5,5 puncte/consultaţie  în cadrul evaluării iniţiale a cazului nou; intervalul de 3 luni   are ca dată de început data primei consultaţii  în cadrul evaluării;</t>
  </si>
  <si>
    <t>c1</t>
  </si>
  <si>
    <t>c2</t>
  </si>
  <si>
    <t>c3</t>
  </si>
  <si>
    <t>c4</t>
  </si>
  <si>
    <t>c0</t>
  </si>
  <si>
    <t>Valoare decontată medic 
specialist/ persoană/an (lei)</t>
  </si>
  <si>
    <t>Valoare decontată medic primar/
 persoană/an (lei)</t>
  </si>
  <si>
    <t>Valoare decontată medic / 
persoană/an (lei)</t>
  </si>
  <si>
    <t>c3=c1*c2</t>
  </si>
  <si>
    <t>c4=c3+c3*20%</t>
  </si>
  <si>
    <t>c5=c3-c3*10%</t>
  </si>
  <si>
    <t>Nr. Puncte pentru serviciile decontate prin plata pe serviciu</t>
  </si>
  <si>
    <t>Valoare minim garantată a 
punctului per capita în vigoare (lei)</t>
  </si>
  <si>
    <t>Valoare minim garantată a punctului pe serviciu în vigoare (lei)</t>
  </si>
  <si>
    <t>c5=c3*c4</t>
  </si>
  <si>
    <t>c6=c5+c5*20%</t>
  </si>
  <si>
    <t>15 puncte/consultaţie</t>
  </si>
  <si>
    <t xml:space="preserve">15 puncte/consultaţie </t>
  </si>
  <si>
    <t xml:space="preserve">15 puncte/consultaţie     </t>
  </si>
  <si>
    <t>Suplimentar 5,5 puncte/ asigurat - caz nou confirmat de medicul de specialitate</t>
  </si>
  <si>
    <t>15 puncte/examinare pentru constatarea decesului</t>
  </si>
  <si>
    <t xml:space="preserve">6. Administrare schema tratament direct observat (DOT) pentru bolnavul TBC </t>
  </si>
  <si>
    <t>conform schemei stabilite de către medicul pneumolog</t>
  </si>
  <si>
    <t>40 de puncte/ lună /asigurat cu condiția realizării schemei complete de tratament</t>
  </si>
  <si>
    <t xml:space="preserve">7. Confirmare caz oncologic </t>
  </si>
  <si>
    <t>pentru fiecare caz suspicionat de medicul de familie  și confirmat de medicul specialist se acorda punctaj suplimentar</t>
  </si>
  <si>
    <t>15 puncte/caz/în luna în care medicul de familie a primit confirmarea</t>
  </si>
  <si>
    <t>11,20</t>
  </si>
  <si>
    <t>7,20</t>
  </si>
  <si>
    <t>Tarif (lei)</t>
  </si>
  <si>
    <t xml:space="preserve"> </t>
  </si>
  <si>
    <t>Denumire serviciu medical</t>
  </si>
  <si>
    <t xml:space="preserve">                                                     </t>
  </si>
  <si>
    <t xml:space="preserve">                                                 </t>
  </si>
  <si>
    <t>Grupa de vârstă</t>
  </si>
  <si>
    <t>0 - 3 ani</t>
  </si>
  <si>
    <t>4 - 59 ani</t>
  </si>
  <si>
    <t>60 ani şi peste</t>
  </si>
  <si>
    <t>Număr de puncte/ persoană/an</t>
  </si>
  <si>
    <t xml:space="preserve">A. Pachet minimal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</si>
</sst>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"/>
    <numFmt numFmtId="166" formatCode="0.0"/>
    <numFmt numFmtId="167" formatCode="0.00_);\(0.00\)"/>
    <numFmt numFmtId="168" formatCode="_-* #,##0.0\ &quot;lei&quot;_-;\-* #,##0.0\ &quot;lei&quot;_-;_-* &quot;-&quot;??\ &quot;lei&quot;_-;_-@_-"/>
    <numFmt numFmtId="169" formatCode="_-* #,##0.0\ &quot;lei&quot;_-;\-* #,##0.0\ &quot;lei&quot;_-;_-* &quot;-&quot;?\ &quot;lei&quot;_-;_-@_-"/>
  </numFmts>
  <fonts count="22"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6" fontId="1" fillId="0" borderId="10" xfId="0" applyNumberFormat="1" applyFont="1" applyBorder="1" applyAlignment="1">
      <alignment horizontal="left" vertical="center" wrapText="1"/>
    </xf>
    <xf numFmtId="6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6"/>
  <sheetViews>
    <sheetView tabSelected="1" zoomScaleSheetLayoutView="70" zoomScalePageLayoutView="0" workbookViewId="0" topLeftCell="A73">
      <selection activeCell="D41" sqref="D41:G41"/>
    </sheetView>
  </sheetViews>
  <sheetFormatPr defaultColWidth="37.28125" defaultRowHeight="15"/>
  <cols>
    <col min="1" max="1" width="37.28125" style="7" customWidth="1"/>
    <col min="2" max="2" width="37.28125" style="8" customWidth="1"/>
    <col min="3" max="3" width="33.28125" style="6" customWidth="1"/>
    <col min="4" max="4" width="20.140625" style="4" customWidth="1"/>
    <col min="5" max="5" width="18.421875" style="4" customWidth="1"/>
    <col min="6" max="6" width="17.8515625" style="4" customWidth="1"/>
    <col min="7" max="7" width="17.140625" style="4" customWidth="1"/>
    <col min="8" max="16384" width="37.28125" style="6" customWidth="1"/>
  </cols>
  <sheetData>
    <row r="1" spans="1:8" ht="31.5" customHeight="1">
      <c r="A1" s="26" t="s">
        <v>95</v>
      </c>
      <c r="B1" s="26"/>
      <c r="C1" s="26"/>
      <c r="D1" s="26"/>
      <c r="E1" s="26"/>
      <c r="F1" s="26"/>
      <c r="H1" s="5" t="s">
        <v>99</v>
      </c>
    </row>
    <row r="2" ht="18">
      <c r="H2" s="5" t="s">
        <v>100</v>
      </c>
    </row>
    <row r="3" spans="1:6" s="10" customFormat="1" ht="87.75" customHeight="1">
      <c r="A3" s="9" t="s">
        <v>138</v>
      </c>
      <c r="B3" s="9" t="s">
        <v>142</v>
      </c>
      <c r="C3" s="9" t="s">
        <v>116</v>
      </c>
      <c r="D3" s="9" t="s">
        <v>109</v>
      </c>
      <c r="E3" s="9" t="s">
        <v>110</v>
      </c>
      <c r="F3" s="9" t="s">
        <v>111</v>
      </c>
    </row>
    <row r="4" spans="1:6" ht="36">
      <c r="A4" s="11" t="s">
        <v>108</v>
      </c>
      <c r="B4" s="12" t="s">
        <v>104</v>
      </c>
      <c r="C4" s="11" t="s">
        <v>105</v>
      </c>
      <c r="D4" s="11" t="s">
        <v>112</v>
      </c>
      <c r="E4" s="11" t="s">
        <v>113</v>
      </c>
      <c r="F4" s="11" t="s">
        <v>114</v>
      </c>
    </row>
    <row r="5" spans="1:6" ht="18">
      <c r="A5" s="11" t="s">
        <v>139</v>
      </c>
      <c r="B5" s="1" t="s">
        <v>131</v>
      </c>
      <c r="C5" s="13">
        <v>5.8</v>
      </c>
      <c r="D5" s="13">
        <f>B5*C5</f>
        <v>64.96</v>
      </c>
      <c r="E5" s="14">
        <f>ROUND($D5*120%,2)</f>
        <v>77.95</v>
      </c>
      <c r="F5" s="14">
        <f>ROUND($D5*90%,2)</f>
        <v>58.46</v>
      </c>
    </row>
    <row r="6" spans="1:6" ht="15" customHeight="1">
      <c r="A6" s="9" t="s">
        <v>140</v>
      </c>
      <c r="B6" s="1" t="s">
        <v>132</v>
      </c>
      <c r="C6" s="13">
        <v>5.8</v>
      </c>
      <c r="D6" s="13">
        <f>B6*C6</f>
        <v>41.76</v>
      </c>
      <c r="E6" s="14">
        <f>ROUND($D6*120%,2)</f>
        <v>50.11</v>
      </c>
      <c r="F6" s="14">
        <f>ROUND($D6*90%,2)</f>
        <v>37.58</v>
      </c>
    </row>
    <row r="7" spans="1:6" ht="18">
      <c r="A7" s="11" t="s">
        <v>141</v>
      </c>
      <c r="B7" s="1" t="s">
        <v>131</v>
      </c>
      <c r="C7" s="13">
        <v>5.8</v>
      </c>
      <c r="D7" s="13">
        <f>B7*C7</f>
        <v>64.96</v>
      </c>
      <c r="E7" s="14">
        <f>ROUND($D7*120%,2)</f>
        <v>77.95</v>
      </c>
      <c r="F7" s="14">
        <f>ROUND($D7*90%,2)</f>
        <v>58.46</v>
      </c>
    </row>
    <row r="8" spans="2:5" ht="18">
      <c r="B8" s="15"/>
      <c r="E8" s="16"/>
    </row>
    <row r="9" ht="18">
      <c r="B9" s="15"/>
    </row>
    <row r="10" spans="1:7" ht="102.75" customHeight="1">
      <c r="A10" s="9" t="s">
        <v>135</v>
      </c>
      <c r="B10" s="9" t="s">
        <v>102</v>
      </c>
      <c r="C10" s="9" t="s">
        <v>115</v>
      </c>
      <c r="D10" s="9" t="s">
        <v>117</v>
      </c>
      <c r="E10" s="9" t="s">
        <v>96</v>
      </c>
      <c r="F10" s="9" t="s">
        <v>97</v>
      </c>
      <c r="G10" s="9" t="s">
        <v>98</v>
      </c>
    </row>
    <row r="11" spans="1:7" ht="54" customHeight="1">
      <c r="A11" s="9" t="s">
        <v>104</v>
      </c>
      <c r="B11" s="9" t="s">
        <v>105</v>
      </c>
      <c r="C11" s="9" t="s">
        <v>106</v>
      </c>
      <c r="D11" s="9" t="s">
        <v>107</v>
      </c>
      <c r="E11" s="9" t="s">
        <v>118</v>
      </c>
      <c r="F11" s="9" t="s">
        <v>119</v>
      </c>
      <c r="G11" s="9" t="s">
        <v>5</v>
      </c>
    </row>
    <row r="12" spans="1:7" ht="18">
      <c r="A12" s="17" t="s">
        <v>143</v>
      </c>
      <c r="B12" s="18"/>
      <c r="C12" s="19"/>
      <c r="D12" s="14"/>
      <c r="E12" s="14"/>
      <c r="F12" s="14"/>
      <c r="G12" s="14"/>
    </row>
    <row r="13" spans="1:7" ht="54">
      <c r="A13" s="20" t="s">
        <v>8</v>
      </c>
      <c r="B13" s="21" t="s">
        <v>9</v>
      </c>
      <c r="C13" s="21" t="s">
        <v>10</v>
      </c>
      <c r="D13" s="22">
        <v>2.8</v>
      </c>
      <c r="E13" s="22">
        <f>$D13*LEFT(C13,FIND(" puncte",C13)-1)</f>
        <v>15.399999999999999</v>
      </c>
      <c r="F13" s="22">
        <f>ROUND($E13*120%,2)</f>
        <v>18.48</v>
      </c>
      <c r="G13" s="22">
        <f>ROUND($E13*90%,2)</f>
        <v>13.86</v>
      </c>
    </row>
    <row r="14" spans="1:7" ht="63.75" customHeight="1">
      <c r="A14" s="20" t="s">
        <v>11</v>
      </c>
      <c r="B14" s="21" t="s">
        <v>12</v>
      </c>
      <c r="C14" s="21" t="s">
        <v>10</v>
      </c>
      <c r="D14" s="22">
        <v>2.8</v>
      </c>
      <c r="E14" s="22">
        <f aca="true" t="shared" si="0" ref="E14:E64">$D14*LEFT(C14,FIND(" puncte",C14)-1)</f>
        <v>15.399999999999999</v>
      </c>
      <c r="F14" s="22">
        <f aca="true" t="shared" si="1" ref="F14:F64">ROUND($E14*120%,2)</f>
        <v>18.48</v>
      </c>
      <c r="G14" s="22">
        <f aca="true" t="shared" si="2" ref="G14:G64">ROUND($E14*90%,2)</f>
        <v>13.86</v>
      </c>
    </row>
    <row r="15" spans="1:7" ht="36">
      <c r="A15" s="20" t="s">
        <v>13</v>
      </c>
      <c r="B15" s="21" t="s">
        <v>14</v>
      </c>
      <c r="C15" s="21"/>
      <c r="D15" s="22"/>
      <c r="E15" s="22"/>
      <c r="F15" s="22"/>
      <c r="G15" s="22"/>
    </row>
    <row r="16" spans="1:7" ht="36">
      <c r="A16" s="21" t="s">
        <v>16</v>
      </c>
      <c r="B16" s="21" t="s">
        <v>17</v>
      </c>
      <c r="C16" s="21" t="s">
        <v>18</v>
      </c>
      <c r="D16" s="22">
        <v>2.8</v>
      </c>
      <c r="E16" s="22">
        <f t="shared" si="0"/>
        <v>15.399999999999999</v>
      </c>
      <c r="F16" s="22">
        <f t="shared" si="1"/>
        <v>18.48</v>
      </c>
      <c r="G16" s="22">
        <f t="shared" si="2"/>
        <v>13.86</v>
      </c>
    </row>
    <row r="17" spans="1:7" ht="36">
      <c r="A17" s="21" t="s">
        <v>19</v>
      </c>
      <c r="B17" s="21" t="s">
        <v>20</v>
      </c>
      <c r="C17" s="21" t="s">
        <v>18</v>
      </c>
      <c r="D17" s="22">
        <v>2.8</v>
      </c>
      <c r="E17" s="22">
        <f t="shared" si="0"/>
        <v>15.399999999999999</v>
      </c>
      <c r="F17" s="22">
        <f t="shared" si="1"/>
        <v>18.48</v>
      </c>
      <c r="G17" s="22">
        <f t="shared" si="2"/>
        <v>13.86</v>
      </c>
    </row>
    <row r="18" spans="1:7" ht="54">
      <c r="A18" s="21" t="s">
        <v>21</v>
      </c>
      <c r="B18" s="21" t="s">
        <v>22</v>
      </c>
      <c r="C18" s="21" t="s">
        <v>18</v>
      </c>
      <c r="D18" s="22">
        <v>2.8</v>
      </c>
      <c r="E18" s="22">
        <f t="shared" si="0"/>
        <v>15.399999999999999</v>
      </c>
      <c r="F18" s="22">
        <f t="shared" si="1"/>
        <v>18.48</v>
      </c>
      <c r="G18" s="22">
        <f t="shared" si="2"/>
        <v>13.86</v>
      </c>
    </row>
    <row r="19" spans="1:7" ht="54">
      <c r="A19" s="21" t="s">
        <v>23</v>
      </c>
      <c r="B19" s="21" t="s">
        <v>24</v>
      </c>
      <c r="C19" s="21" t="s">
        <v>25</v>
      </c>
      <c r="D19" s="22">
        <v>2.8</v>
      </c>
      <c r="E19" s="22">
        <f t="shared" si="0"/>
        <v>42</v>
      </c>
      <c r="F19" s="22">
        <f t="shared" si="1"/>
        <v>50.4</v>
      </c>
      <c r="G19" s="22">
        <f t="shared" si="2"/>
        <v>37.8</v>
      </c>
    </row>
    <row r="20" spans="1:7" ht="36">
      <c r="A20" s="21" t="s">
        <v>26</v>
      </c>
      <c r="B20" s="21" t="s">
        <v>27</v>
      </c>
      <c r="C20" s="21" t="s">
        <v>18</v>
      </c>
      <c r="D20" s="22">
        <v>2.8</v>
      </c>
      <c r="E20" s="22">
        <f t="shared" si="0"/>
        <v>15.399999999999999</v>
      </c>
      <c r="F20" s="22">
        <f t="shared" si="1"/>
        <v>18.48</v>
      </c>
      <c r="G20" s="22">
        <f t="shared" si="2"/>
        <v>13.86</v>
      </c>
    </row>
    <row r="21" spans="1:7" ht="36">
      <c r="A21" s="20" t="s">
        <v>28</v>
      </c>
      <c r="B21" s="21" t="s">
        <v>29</v>
      </c>
      <c r="C21" s="21" t="s">
        <v>10</v>
      </c>
      <c r="D21" s="22">
        <v>2.8</v>
      </c>
      <c r="E21" s="22">
        <f t="shared" si="0"/>
        <v>15.399999999999999</v>
      </c>
      <c r="F21" s="22">
        <f t="shared" si="1"/>
        <v>18.48</v>
      </c>
      <c r="G21" s="22">
        <f t="shared" si="2"/>
        <v>13.86</v>
      </c>
    </row>
    <row r="22" spans="1:7" ht="72">
      <c r="A22" s="20" t="s">
        <v>30</v>
      </c>
      <c r="B22" s="21" t="s">
        <v>31</v>
      </c>
      <c r="C22" s="21" t="s">
        <v>32</v>
      </c>
      <c r="D22" s="22">
        <v>2.8</v>
      </c>
      <c r="E22" s="22">
        <f t="shared" si="0"/>
        <v>42</v>
      </c>
      <c r="F22" s="22">
        <f t="shared" si="1"/>
        <v>50.4</v>
      </c>
      <c r="G22" s="22">
        <f t="shared" si="2"/>
        <v>37.8</v>
      </c>
    </row>
    <row r="23" spans="1:7" ht="18">
      <c r="A23" s="20" t="s">
        <v>33</v>
      </c>
      <c r="B23" s="21" t="s">
        <v>137</v>
      </c>
      <c r="C23" s="21"/>
      <c r="D23" s="22"/>
      <c r="E23" s="22"/>
      <c r="F23" s="22"/>
      <c r="G23" s="22"/>
    </row>
    <row r="24" spans="1:7" ht="36">
      <c r="A24" s="21" t="s">
        <v>34</v>
      </c>
      <c r="B24" s="21" t="s">
        <v>35</v>
      </c>
      <c r="C24" s="21" t="s">
        <v>18</v>
      </c>
      <c r="D24" s="22">
        <v>2.8</v>
      </c>
      <c r="E24" s="22">
        <f t="shared" si="0"/>
        <v>15.399999999999999</v>
      </c>
      <c r="F24" s="22">
        <f t="shared" si="1"/>
        <v>18.48</v>
      </c>
      <c r="G24" s="22">
        <f t="shared" si="2"/>
        <v>13.86</v>
      </c>
    </row>
    <row r="25" spans="1:7" ht="18">
      <c r="A25" s="20" t="s">
        <v>36</v>
      </c>
      <c r="B25" s="21" t="s">
        <v>37</v>
      </c>
      <c r="C25" s="21"/>
      <c r="D25" s="22"/>
      <c r="E25" s="22"/>
      <c r="F25" s="22"/>
      <c r="G25" s="22"/>
    </row>
    <row r="26" spans="1:7" ht="72">
      <c r="A26" s="20" t="s">
        <v>38</v>
      </c>
      <c r="B26" s="21" t="s">
        <v>39</v>
      </c>
      <c r="C26" s="21"/>
      <c r="D26" s="22"/>
      <c r="E26" s="22"/>
      <c r="F26" s="22"/>
      <c r="G26" s="22"/>
    </row>
    <row r="27" spans="1:7" ht="54">
      <c r="A27" s="21" t="s">
        <v>40</v>
      </c>
      <c r="B27" s="21" t="s">
        <v>24</v>
      </c>
      <c r="C27" s="21" t="s">
        <v>25</v>
      </c>
      <c r="D27" s="22">
        <v>2.8</v>
      </c>
      <c r="E27" s="22">
        <f t="shared" si="0"/>
        <v>42</v>
      </c>
      <c r="F27" s="22">
        <f t="shared" si="1"/>
        <v>50.4</v>
      </c>
      <c r="G27" s="22">
        <f t="shared" si="2"/>
        <v>37.8</v>
      </c>
    </row>
    <row r="28" spans="1:7" ht="36">
      <c r="A28" s="21" t="s">
        <v>41</v>
      </c>
      <c r="B28" s="21" t="s">
        <v>42</v>
      </c>
      <c r="C28" s="21" t="s">
        <v>25</v>
      </c>
      <c r="D28" s="22">
        <v>2.8</v>
      </c>
      <c r="E28" s="22">
        <f t="shared" si="0"/>
        <v>42</v>
      </c>
      <c r="F28" s="22">
        <f t="shared" si="1"/>
        <v>50.4</v>
      </c>
      <c r="G28" s="22">
        <f t="shared" si="2"/>
        <v>37.8</v>
      </c>
    </row>
    <row r="29" spans="1:7" ht="36">
      <c r="A29" s="21" t="s">
        <v>43</v>
      </c>
      <c r="B29" s="21" t="s">
        <v>44</v>
      </c>
      <c r="C29" s="21" t="s">
        <v>18</v>
      </c>
      <c r="D29" s="22">
        <v>2.8</v>
      </c>
      <c r="E29" s="22">
        <f t="shared" si="0"/>
        <v>15.399999999999999</v>
      </c>
      <c r="F29" s="22">
        <f t="shared" si="1"/>
        <v>18.48</v>
      </c>
      <c r="G29" s="22">
        <f t="shared" si="2"/>
        <v>13.86</v>
      </c>
    </row>
    <row r="30" spans="1:7" ht="18">
      <c r="A30" s="21" t="s">
        <v>45</v>
      </c>
      <c r="B30" s="21" t="s">
        <v>46</v>
      </c>
      <c r="C30" s="21" t="s">
        <v>18</v>
      </c>
      <c r="D30" s="22">
        <v>2.8</v>
      </c>
      <c r="E30" s="22">
        <f t="shared" si="0"/>
        <v>15.399999999999999</v>
      </c>
      <c r="F30" s="22">
        <f t="shared" si="1"/>
        <v>18.48</v>
      </c>
      <c r="G30" s="22">
        <f t="shared" si="2"/>
        <v>13.86</v>
      </c>
    </row>
    <row r="31" spans="1:7" ht="36">
      <c r="A31" s="20" t="s">
        <v>47</v>
      </c>
      <c r="B31" s="21" t="s">
        <v>137</v>
      </c>
      <c r="C31" s="21"/>
      <c r="D31" s="22"/>
      <c r="E31" s="22"/>
      <c r="F31" s="22"/>
      <c r="G31" s="22"/>
    </row>
    <row r="32" spans="1:7" ht="36">
      <c r="A32" s="21" t="s">
        <v>16</v>
      </c>
      <c r="B32" s="21" t="s">
        <v>27</v>
      </c>
      <c r="C32" s="21" t="s">
        <v>18</v>
      </c>
      <c r="D32" s="22">
        <v>2.8</v>
      </c>
      <c r="E32" s="22">
        <f t="shared" si="0"/>
        <v>15.399999999999999</v>
      </c>
      <c r="F32" s="22">
        <f t="shared" si="1"/>
        <v>18.48</v>
      </c>
      <c r="G32" s="22">
        <f t="shared" si="2"/>
        <v>13.86</v>
      </c>
    </row>
    <row r="33" spans="1:7" ht="36">
      <c r="A33" s="21" t="s">
        <v>19</v>
      </c>
      <c r="B33" s="21" t="s">
        <v>48</v>
      </c>
      <c r="C33" s="21" t="s">
        <v>18</v>
      </c>
      <c r="D33" s="22">
        <v>2.8</v>
      </c>
      <c r="E33" s="22">
        <f t="shared" si="0"/>
        <v>15.399999999999999</v>
      </c>
      <c r="F33" s="22">
        <f t="shared" si="1"/>
        <v>18.48</v>
      </c>
      <c r="G33" s="22">
        <f t="shared" si="2"/>
        <v>13.86</v>
      </c>
    </row>
    <row r="34" spans="1:7" ht="54">
      <c r="A34" s="21" t="s">
        <v>21</v>
      </c>
      <c r="B34" s="21" t="s">
        <v>49</v>
      </c>
      <c r="C34" s="21" t="s">
        <v>18</v>
      </c>
      <c r="D34" s="22">
        <v>2.8</v>
      </c>
      <c r="E34" s="22">
        <f t="shared" si="0"/>
        <v>15.399999999999999</v>
      </c>
      <c r="F34" s="22">
        <f t="shared" si="1"/>
        <v>18.48</v>
      </c>
      <c r="G34" s="22">
        <f t="shared" si="2"/>
        <v>13.86</v>
      </c>
    </row>
    <row r="35" spans="1:7" ht="54">
      <c r="A35" s="21" t="s">
        <v>23</v>
      </c>
      <c r="B35" s="21" t="s">
        <v>50</v>
      </c>
      <c r="C35" s="21" t="s">
        <v>25</v>
      </c>
      <c r="D35" s="22">
        <v>2.8</v>
      </c>
      <c r="E35" s="22">
        <f t="shared" si="0"/>
        <v>42</v>
      </c>
      <c r="F35" s="22">
        <f t="shared" si="1"/>
        <v>50.4</v>
      </c>
      <c r="G35" s="22">
        <f t="shared" si="2"/>
        <v>37.8</v>
      </c>
    </row>
    <row r="36" spans="1:7" ht="36">
      <c r="A36" s="21" t="s">
        <v>26</v>
      </c>
      <c r="B36" s="21" t="s">
        <v>17</v>
      </c>
      <c r="C36" s="21" t="s">
        <v>18</v>
      </c>
      <c r="D36" s="22">
        <v>2.8</v>
      </c>
      <c r="E36" s="22">
        <f t="shared" si="0"/>
        <v>15.399999999999999</v>
      </c>
      <c r="F36" s="22">
        <f t="shared" si="1"/>
        <v>18.48</v>
      </c>
      <c r="G36" s="22">
        <f t="shared" si="2"/>
        <v>13.86</v>
      </c>
    </row>
    <row r="37" spans="1:7" ht="54">
      <c r="A37" s="20" t="s">
        <v>51</v>
      </c>
      <c r="B37" s="21" t="s">
        <v>134</v>
      </c>
      <c r="C37" s="21"/>
      <c r="D37" s="22"/>
      <c r="E37" s="22"/>
      <c r="F37" s="22"/>
      <c r="G37" s="22"/>
    </row>
    <row r="38" spans="1:7" ht="54">
      <c r="A38" s="21" t="s">
        <v>52</v>
      </c>
      <c r="B38" s="21" t="s">
        <v>53</v>
      </c>
      <c r="C38" s="21" t="s">
        <v>18</v>
      </c>
      <c r="D38" s="22">
        <v>2.8</v>
      </c>
      <c r="E38" s="22">
        <f t="shared" si="0"/>
        <v>15.399999999999999</v>
      </c>
      <c r="F38" s="22">
        <f t="shared" si="1"/>
        <v>18.48</v>
      </c>
      <c r="G38" s="22">
        <f t="shared" si="2"/>
        <v>13.86</v>
      </c>
    </row>
    <row r="39" spans="1:7" ht="72">
      <c r="A39" s="21" t="s">
        <v>54</v>
      </c>
      <c r="B39" s="21" t="s">
        <v>0</v>
      </c>
      <c r="C39" s="21" t="s">
        <v>18</v>
      </c>
      <c r="D39" s="22">
        <v>2.8</v>
      </c>
      <c r="E39" s="22">
        <f t="shared" si="0"/>
        <v>15.399999999999999</v>
      </c>
      <c r="F39" s="22">
        <f t="shared" si="1"/>
        <v>18.48</v>
      </c>
      <c r="G39" s="22">
        <f t="shared" si="2"/>
        <v>13.86</v>
      </c>
    </row>
    <row r="40" spans="1:7" ht="54">
      <c r="A40" s="21" t="s">
        <v>55</v>
      </c>
      <c r="B40" s="21" t="s">
        <v>0</v>
      </c>
      <c r="C40" s="21" t="s">
        <v>18</v>
      </c>
      <c r="D40" s="22">
        <v>2.8</v>
      </c>
      <c r="E40" s="22">
        <f t="shared" si="0"/>
        <v>15.399999999999999</v>
      </c>
      <c r="F40" s="22">
        <f t="shared" si="1"/>
        <v>18.48</v>
      </c>
      <c r="G40" s="22">
        <f t="shared" si="2"/>
        <v>13.86</v>
      </c>
    </row>
    <row r="41" spans="1:7" ht="36">
      <c r="A41" s="20" t="s">
        <v>56</v>
      </c>
      <c r="B41" s="21" t="s">
        <v>134</v>
      </c>
      <c r="C41" s="21"/>
      <c r="D41" s="22"/>
      <c r="E41" s="22"/>
      <c r="F41" s="22"/>
      <c r="G41" s="22"/>
    </row>
    <row r="42" spans="1:7" ht="72">
      <c r="A42" s="21" t="s">
        <v>57</v>
      </c>
      <c r="B42" s="21" t="s">
        <v>6</v>
      </c>
      <c r="C42" s="21" t="s">
        <v>7</v>
      </c>
      <c r="D42" s="22">
        <v>2.8</v>
      </c>
      <c r="E42" s="22">
        <f t="shared" si="0"/>
        <v>15.399999999999999</v>
      </c>
      <c r="F42" s="22">
        <f t="shared" si="1"/>
        <v>18.48</v>
      </c>
      <c r="G42" s="22">
        <f t="shared" si="2"/>
        <v>13.86</v>
      </c>
    </row>
    <row r="43" spans="1:7" ht="54">
      <c r="A43" s="21" t="s">
        <v>58</v>
      </c>
      <c r="B43" s="21" t="s">
        <v>59</v>
      </c>
      <c r="C43" s="21" t="s">
        <v>4</v>
      </c>
      <c r="D43" s="22">
        <v>2.8</v>
      </c>
      <c r="E43" s="22">
        <f t="shared" si="0"/>
        <v>15.399999999999999</v>
      </c>
      <c r="F43" s="22">
        <f t="shared" si="1"/>
        <v>18.48</v>
      </c>
      <c r="G43" s="22">
        <f t="shared" si="2"/>
        <v>13.86</v>
      </c>
    </row>
    <row r="44" spans="1:7" ht="18">
      <c r="A44" s="21" t="s">
        <v>60</v>
      </c>
      <c r="B44" s="21" t="s">
        <v>136</v>
      </c>
      <c r="C44" s="21"/>
      <c r="D44" s="22"/>
      <c r="E44" s="22"/>
      <c r="F44" s="22"/>
      <c r="G44" s="22"/>
    </row>
    <row r="45" spans="1:7" ht="36">
      <c r="A45" s="21" t="s">
        <v>61</v>
      </c>
      <c r="B45" s="21"/>
      <c r="C45" s="21"/>
      <c r="D45" s="22"/>
      <c r="E45" s="22"/>
      <c r="F45" s="22"/>
      <c r="G45" s="22"/>
    </row>
    <row r="46" spans="1:7" ht="126">
      <c r="A46" s="21" t="s">
        <v>62</v>
      </c>
      <c r="B46" s="21" t="s">
        <v>63</v>
      </c>
      <c r="C46" s="21" t="s">
        <v>103</v>
      </c>
      <c r="D46" s="22">
        <v>2.8</v>
      </c>
      <c r="E46" s="22">
        <f t="shared" si="0"/>
        <v>15.399999999999999</v>
      </c>
      <c r="F46" s="22">
        <f t="shared" si="1"/>
        <v>18.48</v>
      </c>
      <c r="G46" s="22">
        <f t="shared" si="2"/>
        <v>13.86</v>
      </c>
    </row>
    <row r="47" spans="1:7" ht="126">
      <c r="A47" s="21" t="s">
        <v>64</v>
      </c>
      <c r="B47" s="21" t="s">
        <v>65</v>
      </c>
      <c r="C47" s="21" t="s">
        <v>66</v>
      </c>
      <c r="D47" s="22">
        <v>2.8</v>
      </c>
      <c r="E47" s="22">
        <f t="shared" si="0"/>
        <v>15.399999999999999</v>
      </c>
      <c r="F47" s="22">
        <f t="shared" si="1"/>
        <v>18.48</v>
      </c>
      <c r="G47" s="22">
        <f t="shared" si="2"/>
        <v>13.86</v>
      </c>
    </row>
    <row r="48" spans="1:7" ht="126">
      <c r="A48" s="21" t="s">
        <v>67</v>
      </c>
      <c r="B48" s="21" t="s">
        <v>68</v>
      </c>
      <c r="C48" s="21" t="s">
        <v>66</v>
      </c>
      <c r="D48" s="22">
        <v>2.8</v>
      </c>
      <c r="E48" s="22">
        <f t="shared" si="0"/>
        <v>15.399999999999999</v>
      </c>
      <c r="F48" s="22">
        <f t="shared" si="1"/>
        <v>18.48</v>
      </c>
      <c r="G48" s="22">
        <f t="shared" si="2"/>
        <v>13.86</v>
      </c>
    </row>
    <row r="49" spans="1:7" ht="126">
      <c r="A49" s="21"/>
      <c r="B49" s="21" t="s">
        <v>69</v>
      </c>
      <c r="C49" s="21" t="s">
        <v>70</v>
      </c>
      <c r="D49" s="22">
        <v>2.8</v>
      </c>
      <c r="E49" s="22">
        <f>$D49*5.5</f>
        <v>15.399999999999999</v>
      </c>
      <c r="F49" s="22">
        <f t="shared" si="1"/>
        <v>18.48</v>
      </c>
      <c r="G49" s="22">
        <f t="shared" si="2"/>
        <v>13.86</v>
      </c>
    </row>
    <row r="50" spans="1:7" ht="342">
      <c r="A50" s="21" t="s">
        <v>71</v>
      </c>
      <c r="B50" s="21" t="s">
        <v>72</v>
      </c>
      <c r="C50" s="21" t="s">
        <v>73</v>
      </c>
      <c r="D50" s="22">
        <v>2.8</v>
      </c>
      <c r="E50" s="22">
        <f t="shared" si="0"/>
        <v>16.799999999999997</v>
      </c>
      <c r="F50" s="22">
        <f t="shared" si="1"/>
        <v>20.16</v>
      </c>
      <c r="G50" s="22">
        <f t="shared" si="2"/>
        <v>15.12</v>
      </c>
    </row>
    <row r="51" spans="1:7" ht="18">
      <c r="A51" s="20" t="s">
        <v>74</v>
      </c>
      <c r="B51" s="21" t="s">
        <v>137</v>
      </c>
      <c r="C51" s="21"/>
      <c r="D51" s="22"/>
      <c r="E51" s="22"/>
      <c r="F51" s="22"/>
      <c r="G51" s="22"/>
    </row>
    <row r="52" spans="1:7" ht="36">
      <c r="A52" s="21" t="s">
        <v>75</v>
      </c>
      <c r="B52" s="21" t="s">
        <v>76</v>
      </c>
      <c r="C52" s="21" t="s">
        <v>120</v>
      </c>
      <c r="D52" s="22">
        <v>2.8</v>
      </c>
      <c r="E52" s="22">
        <f t="shared" si="0"/>
        <v>42</v>
      </c>
      <c r="F52" s="22">
        <f t="shared" si="1"/>
        <v>50.4</v>
      </c>
      <c r="G52" s="22">
        <f t="shared" si="2"/>
        <v>37.8</v>
      </c>
    </row>
    <row r="53" spans="1:7" ht="36">
      <c r="A53" s="21" t="s">
        <v>77</v>
      </c>
      <c r="B53" s="21" t="s">
        <v>78</v>
      </c>
      <c r="C53" s="21" t="s">
        <v>121</v>
      </c>
      <c r="D53" s="22">
        <v>2.8</v>
      </c>
      <c r="E53" s="22">
        <f t="shared" si="0"/>
        <v>42</v>
      </c>
      <c r="F53" s="22">
        <f t="shared" si="1"/>
        <v>50.4</v>
      </c>
      <c r="G53" s="22">
        <f t="shared" si="2"/>
        <v>37.8</v>
      </c>
    </row>
    <row r="54" spans="1:7" ht="18">
      <c r="A54" s="21" t="s">
        <v>79</v>
      </c>
      <c r="B54" s="21" t="s">
        <v>80</v>
      </c>
      <c r="C54" s="21" t="s">
        <v>122</v>
      </c>
      <c r="D54" s="22">
        <v>2.8</v>
      </c>
      <c r="E54" s="22">
        <f t="shared" si="0"/>
        <v>42</v>
      </c>
      <c r="F54" s="22">
        <f t="shared" si="1"/>
        <v>50.4</v>
      </c>
      <c r="G54" s="22">
        <f t="shared" si="2"/>
        <v>37.8</v>
      </c>
    </row>
    <row r="55" spans="1:7" ht="72">
      <c r="A55" s="21" t="s">
        <v>81</v>
      </c>
      <c r="B55" s="21"/>
      <c r="C55" s="21"/>
      <c r="D55" s="22"/>
      <c r="E55" s="22"/>
      <c r="F55" s="22"/>
      <c r="G55" s="22"/>
    </row>
    <row r="56" spans="1:7" ht="36">
      <c r="A56" s="21" t="s">
        <v>82</v>
      </c>
      <c r="B56" s="21"/>
      <c r="C56" s="21"/>
      <c r="D56" s="22"/>
      <c r="E56" s="22"/>
      <c r="F56" s="22"/>
      <c r="G56" s="22"/>
    </row>
    <row r="57" spans="1:7" ht="108">
      <c r="A57" s="21" t="s">
        <v>83</v>
      </c>
      <c r="B57" s="21" t="s">
        <v>84</v>
      </c>
      <c r="C57" s="21" t="s">
        <v>85</v>
      </c>
      <c r="D57" s="22">
        <v>2.8</v>
      </c>
      <c r="E57" s="22">
        <f t="shared" si="0"/>
        <v>43.4</v>
      </c>
      <c r="F57" s="22">
        <f t="shared" si="1"/>
        <v>52.08</v>
      </c>
      <c r="G57" s="22">
        <f t="shared" si="2"/>
        <v>39.06</v>
      </c>
    </row>
    <row r="58" spans="1:7" ht="108">
      <c r="A58" s="21" t="s">
        <v>86</v>
      </c>
      <c r="B58" s="21" t="s">
        <v>87</v>
      </c>
      <c r="C58" s="21" t="s">
        <v>85</v>
      </c>
      <c r="D58" s="22">
        <v>2.8</v>
      </c>
      <c r="E58" s="22">
        <f t="shared" si="0"/>
        <v>43.4</v>
      </c>
      <c r="F58" s="22">
        <f t="shared" si="1"/>
        <v>52.08</v>
      </c>
      <c r="G58" s="22">
        <f t="shared" si="2"/>
        <v>39.06</v>
      </c>
    </row>
    <row r="59" spans="1:7" ht="108">
      <c r="A59" s="21" t="s">
        <v>88</v>
      </c>
      <c r="B59" s="21" t="s">
        <v>89</v>
      </c>
      <c r="C59" s="21" t="s">
        <v>85</v>
      </c>
      <c r="D59" s="22">
        <v>2.8</v>
      </c>
      <c r="E59" s="22">
        <f t="shared" si="0"/>
        <v>43.4</v>
      </c>
      <c r="F59" s="22">
        <f t="shared" si="1"/>
        <v>52.08</v>
      </c>
      <c r="G59" s="22">
        <f t="shared" si="2"/>
        <v>39.06</v>
      </c>
    </row>
    <row r="60" spans="1:7" ht="72">
      <c r="A60" s="21"/>
      <c r="B60" s="21" t="s">
        <v>90</v>
      </c>
      <c r="C60" s="21" t="s">
        <v>123</v>
      </c>
      <c r="D60" s="22">
        <v>2.8</v>
      </c>
      <c r="E60" s="22">
        <f>$D60*5.5</f>
        <v>15.399999999999999</v>
      </c>
      <c r="F60" s="22">
        <f t="shared" si="1"/>
        <v>18.48</v>
      </c>
      <c r="G60" s="22">
        <f t="shared" si="2"/>
        <v>13.86</v>
      </c>
    </row>
    <row r="61" spans="1:7" ht="360">
      <c r="A61" s="21" t="s">
        <v>91</v>
      </c>
      <c r="B61" s="21" t="s">
        <v>92</v>
      </c>
      <c r="C61" s="3" t="s">
        <v>1</v>
      </c>
      <c r="D61" s="22">
        <v>2.8</v>
      </c>
      <c r="E61" s="22">
        <f t="shared" si="0"/>
        <v>44.8</v>
      </c>
      <c r="F61" s="22">
        <f t="shared" si="1"/>
        <v>53.76</v>
      </c>
      <c r="G61" s="22">
        <f t="shared" si="2"/>
        <v>40.32</v>
      </c>
    </row>
    <row r="62" spans="1:7" ht="72">
      <c r="A62" s="3" t="s">
        <v>93</v>
      </c>
      <c r="B62" s="3" t="s">
        <v>94</v>
      </c>
      <c r="C62" s="3" t="s">
        <v>124</v>
      </c>
      <c r="D62" s="22">
        <v>2.8</v>
      </c>
      <c r="E62" s="22">
        <f t="shared" si="0"/>
        <v>42</v>
      </c>
      <c r="F62" s="22">
        <f t="shared" si="1"/>
        <v>50.4</v>
      </c>
      <c r="G62" s="22">
        <f t="shared" si="2"/>
        <v>37.8</v>
      </c>
    </row>
    <row r="63" spans="1:9" s="23" customFormat="1" ht="72">
      <c r="A63" s="2" t="s">
        <v>125</v>
      </c>
      <c r="B63" s="3" t="s">
        <v>126</v>
      </c>
      <c r="C63" s="3" t="s">
        <v>127</v>
      </c>
      <c r="D63" s="22">
        <v>2.8</v>
      </c>
      <c r="E63" s="22">
        <f>$D63*LEFT(C63,2)</f>
        <v>112</v>
      </c>
      <c r="F63" s="22">
        <f t="shared" si="1"/>
        <v>134.4</v>
      </c>
      <c r="G63" s="22">
        <f t="shared" si="2"/>
        <v>100.8</v>
      </c>
      <c r="I63" s="6"/>
    </row>
    <row r="64" spans="1:9" s="23" customFormat="1" ht="90">
      <c r="A64" s="2" t="s">
        <v>128</v>
      </c>
      <c r="B64" s="3" t="s">
        <v>129</v>
      </c>
      <c r="C64" s="3" t="s">
        <v>130</v>
      </c>
      <c r="D64" s="22">
        <v>2.8</v>
      </c>
      <c r="E64" s="22">
        <f t="shared" si="0"/>
        <v>42</v>
      </c>
      <c r="F64" s="22">
        <f t="shared" si="1"/>
        <v>50.4</v>
      </c>
      <c r="G64" s="22">
        <f t="shared" si="2"/>
        <v>37.8</v>
      </c>
      <c r="I64" s="6"/>
    </row>
    <row r="65" spans="1:7" ht="36">
      <c r="A65" s="2" t="s">
        <v>2</v>
      </c>
      <c r="B65" s="3" t="s">
        <v>15</v>
      </c>
      <c r="C65" s="2"/>
      <c r="D65" s="14"/>
      <c r="E65" s="12" t="s">
        <v>133</v>
      </c>
      <c r="F65" s="12" t="s">
        <v>133</v>
      </c>
      <c r="G65" s="12" t="s">
        <v>133</v>
      </c>
    </row>
    <row r="66" spans="1:7" ht="36">
      <c r="A66" s="3" t="s">
        <v>3</v>
      </c>
      <c r="B66" s="3" t="s">
        <v>101</v>
      </c>
      <c r="C66" s="24"/>
      <c r="D66" s="14"/>
      <c r="E66" s="25">
        <v>60</v>
      </c>
      <c r="F66" s="25">
        <v>60</v>
      </c>
      <c r="G66" s="25">
        <v>60</v>
      </c>
    </row>
  </sheetData>
  <sheetProtection/>
  <mergeCells count="1">
    <mergeCell ref="A1:F1"/>
  </mergeCells>
  <printOptions/>
  <pageMargins left="0.45" right="0.2" top="0.25" bottom="0.25" header="0.05" footer="0.05"/>
  <pageSetup fitToHeight="3" fitToWidth="1" horizontalDpi="600" verticalDpi="600" orientation="portrait" paperSize="9" scale="53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egnandt</cp:lastModifiedBy>
  <cp:lastPrinted>2018-04-27T12:14:09Z</cp:lastPrinted>
  <dcterms:created xsi:type="dcterms:W3CDTF">2016-08-09T09:06:50Z</dcterms:created>
  <dcterms:modified xsi:type="dcterms:W3CDTF">2018-05-17T12:33:19Z</dcterms:modified>
  <cp:category/>
  <cp:version/>
  <cp:contentType/>
  <cp:contentStatus/>
</cp:coreProperties>
</file>